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_Enexion\E_42_Energiewende und der Ampel-Koalitionsvertrag\"/>
    </mc:Choice>
  </mc:AlternateContent>
  <xr:revisionPtr revIDLastSave="0" documentId="13_ncr:1_{36495229-E799-4740-BAC0-759ADE104862}" xr6:coauthVersionLast="47" xr6:coauthVersionMax="47" xr10:uidLastSave="{00000000-0000-0000-0000-000000000000}"/>
  <bookViews>
    <workbookView xWindow="-120" yWindow="-120" windowWidth="24240" windowHeight="13140" xr2:uid="{A0DEA9DF-97DB-4A2C-9E59-A6B12CDF73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G17" i="1"/>
  <c r="D15" i="1"/>
  <c r="F15" i="1" s="1"/>
  <c r="H13" i="1"/>
  <c r="H17" i="1" s="1"/>
  <c r="C13" i="1"/>
  <c r="I13" i="1" s="1"/>
  <c r="I17" i="1" s="1"/>
  <c r="I12" i="1"/>
  <c r="D12" i="1"/>
  <c r="F12" i="1" s="1"/>
  <c r="I11" i="1"/>
  <c r="D11" i="1"/>
  <c r="F11" i="1" s="1"/>
  <c r="F13" i="1" s="1"/>
  <c r="I9" i="1"/>
  <c r="D8" i="1"/>
  <c r="F8" i="1" s="1"/>
  <c r="D7" i="1"/>
  <c r="D17" i="1" s="1"/>
  <c r="F7" i="1" l="1"/>
  <c r="F9" i="1" s="1"/>
  <c r="C17" i="1"/>
</calcChain>
</file>

<file path=xl/sharedStrings.xml><?xml version="1.0" encoding="utf-8"?>
<sst xmlns="http://schemas.openxmlformats.org/spreadsheetml/2006/main" count="49" uniqueCount="36">
  <si>
    <t>Berechnungen E_42 Energiewende und der Ampel-Koalitionsvertrag</t>
  </si>
  <si>
    <t>Alle Werte gerundet</t>
  </si>
  <si>
    <t>Anlage - Prozenztualer Anteil</t>
  </si>
  <si>
    <t xml:space="preserve"> </t>
  </si>
  <si>
    <t>Inst. Leistung</t>
  </si>
  <si>
    <t>Mögl. Erzeugung</t>
  </si>
  <si>
    <t>Anteil Erzeugung</t>
  </si>
  <si>
    <t>Erzeugter Strom TWh</t>
  </si>
  <si>
    <t xml:space="preserve">Geplanter Zubau </t>
  </si>
  <si>
    <t>Geplanter Zubau</t>
  </si>
  <si>
    <t xml:space="preserve">Inst. Leistung gesamt </t>
  </si>
  <si>
    <t>aktuell GW</t>
  </si>
  <si>
    <t>TWh (100%)</t>
  </si>
  <si>
    <t>gemäß  Anlage</t>
  </si>
  <si>
    <t>im Jahr 2020</t>
  </si>
  <si>
    <t>bis 2030 (TWh)</t>
  </si>
  <si>
    <t xml:space="preserve"> Inst. Leistung bis 2030 (GW)</t>
  </si>
  <si>
    <t xml:space="preserve">bis zum Jahr 2030 in GW </t>
  </si>
  <si>
    <t>Laufwasser</t>
  </si>
  <si>
    <t>entfällt*</t>
  </si>
  <si>
    <t>Biomasse</t>
  </si>
  <si>
    <t>Wind onshore</t>
  </si>
  <si>
    <t>Windstrom</t>
  </si>
  <si>
    <t>Wind offshore</t>
  </si>
  <si>
    <t>gesamt TWh**</t>
  </si>
  <si>
    <t>Solar</t>
  </si>
  <si>
    <t>GW</t>
  </si>
  <si>
    <t>TWh</t>
  </si>
  <si>
    <t>Summen</t>
  </si>
  <si>
    <t>*   Zubau zu geringfügig, wird in dieser Rechnung vernachlässigt</t>
  </si>
  <si>
    <t xml:space="preserve">** Windstrom wird unten in der Anlagentabelle in on- und Offshore differenziert. </t>
  </si>
  <si>
    <t>Quelle: https://www.stromdaten.info/ANALYSE/windpvcalculator/index.php?Z9=g14rv7b4</t>
  </si>
  <si>
    <t>Quelle: https://www.stromdaten.info/ANALYSE/windpvcalculator/index.php?Z9=avxqaz0z</t>
  </si>
  <si>
    <t>Alle Werte &amp; Berechnungen nach bestem Wissen und Gewissen aber ohne Gewähr © enexion group</t>
  </si>
  <si>
    <t>Werte von Agora &amp; Energy-Charts</t>
  </si>
  <si>
    <t>Rechte an der 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</si>
</sst>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14" fontId="3" fillId="0" borderId="2" xfId="0" applyNumberFormat="1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10" fontId="1" fillId="0" borderId="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 vertical="top"/>
    </xf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10" fontId="1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12" xfId="0" applyFont="1" applyBorder="1"/>
    <xf numFmtId="1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3" xfId="0" applyFont="1" applyBorder="1"/>
    <xf numFmtId="1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3" fillId="0" borderId="0" xfId="0" applyFont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180976</xdr:rowOff>
    </xdr:from>
    <xdr:to>
      <xdr:col>11</xdr:col>
      <xdr:colOff>631798</xdr:colOff>
      <xdr:row>18</xdr:row>
      <xdr:rowOff>76201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2F96696-4D96-483B-8ACE-8A1034E5F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75" y="571501"/>
          <a:ext cx="2146273" cy="304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33</xdr:row>
      <xdr:rowOff>127910</xdr:rowOff>
    </xdr:from>
    <xdr:to>
      <xdr:col>11</xdr:col>
      <xdr:colOff>561975</xdr:colOff>
      <xdr:row>47</xdr:row>
      <xdr:rowOff>56451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0BA6C13-6B94-461C-A0CE-BEB93D796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4" y="6528710"/>
          <a:ext cx="9639301" cy="25955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21</xdr:row>
      <xdr:rowOff>53749</xdr:rowOff>
    </xdr:from>
    <xdr:to>
      <xdr:col>11</xdr:col>
      <xdr:colOff>571500</xdr:colOff>
      <xdr:row>32</xdr:row>
      <xdr:rowOff>828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0D6237F-97B3-4873-8C4F-E0AC08374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1" y="4168549"/>
          <a:ext cx="9658349" cy="2042579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19</xdr:row>
      <xdr:rowOff>170005</xdr:rowOff>
    </xdr:from>
    <xdr:to>
      <xdr:col>11</xdr:col>
      <xdr:colOff>418074</xdr:colOff>
      <xdr:row>21</xdr:row>
      <xdr:rowOff>47625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B2C349AB-55A8-4AB0-9C77-70152B6AF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58325" y="3903805"/>
          <a:ext cx="808599" cy="24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C956-002D-40B3-BF52-AF4E0A448DC7}">
  <dimension ref="B2:J51"/>
  <sheetViews>
    <sheetView showGridLines="0" tabSelected="1" zoomScaleNormal="100" workbookViewId="0">
      <selection activeCell="N27" sqref="N27"/>
    </sheetView>
  </sheetViews>
  <sheetFormatPr baseColWidth="10" defaultRowHeight="15" x14ac:dyDescent="0.25"/>
  <cols>
    <col min="2" max="2" width="13.7109375" customWidth="1"/>
    <col min="5" max="5" width="19.85546875" customWidth="1"/>
    <col min="6" max="6" width="14.42578125" customWidth="1"/>
    <col min="7" max="7" width="12" customWidth="1"/>
    <col min="8" max="8" width="12.140625" customWidth="1"/>
    <col min="9" max="9" width="18.42578125" customWidth="1"/>
  </cols>
  <sheetData>
    <row r="2" spans="2:10" ht="15.75" thickBot="1" x14ac:dyDescent="0.3">
      <c r="H2" s="1"/>
      <c r="I2" s="1"/>
      <c r="J2" s="1"/>
    </row>
    <row r="3" spans="2:10" x14ac:dyDescent="0.25">
      <c r="B3" s="2" t="s">
        <v>0</v>
      </c>
      <c r="C3" s="3"/>
      <c r="D3" s="3"/>
      <c r="E3" s="3"/>
      <c r="F3" s="4" t="s">
        <v>1</v>
      </c>
      <c r="G3" s="5"/>
      <c r="H3" s="6"/>
      <c r="I3" s="7"/>
      <c r="J3" s="8" t="s">
        <v>2</v>
      </c>
    </row>
    <row r="4" spans="2:10" ht="15.75" thickBot="1" x14ac:dyDescent="0.3">
      <c r="B4" s="9"/>
      <c r="C4" s="10"/>
      <c r="D4" s="10"/>
      <c r="E4" s="10"/>
      <c r="F4" s="10"/>
      <c r="G4" s="11"/>
      <c r="H4" s="12"/>
      <c r="I4" s="13"/>
      <c r="J4" s="14"/>
    </row>
    <row r="5" spans="2:10" x14ac:dyDescent="0.25">
      <c r="B5" s="15" t="s">
        <v>3</v>
      </c>
      <c r="C5" s="16" t="s">
        <v>4</v>
      </c>
      <c r="D5" s="17" t="s">
        <v>5</v>
      </c>
      <c r="E5" s="18" t="s">
        <v>6</v>
      </c>
      <c r="F5" s="17" t="s">
        <v>7</v>
      </c>
      <c r="G5" s="18" t="s">
        <v>8</v>
      </c>
      <c r="H5" s="17" t="s">
        <v>9</v>
      </c>
      <c r="I5" s="19" t="s">
        <v>10</v>
      </c>
      <c r="J5" s="14"/>
    </row>
    <row r="6" spans="2:10" ht="15.75" thickBot="1" x14ac:dyDescent="0.3">
      <c r="B6" s="9"/>
      <c r="C6" s="20" t="s">
        <v>11</v>
      </c>
      <c r="D6" s="21" t="s">
        <v>12</v>
      </c>
      <c r="E6" s="22" t="s">
        <v>13</v>
      </c>
      <c r="F6" s="23" t="s">
        <v>14</v>
      </c>
      <c r="G6" s="22" t="s">
        <v>15</v>
      </c>
      <c r="H6" s="24" t="s">
        <v>16</v>
      </c>
      <c r="I6" s="25" t="s">
        <v>17</v>
      </c>
    </row>
    <row r="7" spans="2:10" x14ac:dyDescent="0.25">
      <c r="B7" s="15" t="s">
        <v>18</v>
      </c>
      <c r="C7" s="26">
        <v>3.87</v>
      </c>
      <c r="D7" s="27">
        <f>3870000000*8760/1000000000000</f>
        <v>33.901200000000003</v>
      </c>
      <c r="E7" s="28">
        <v>0.40699999999999997</v>
      </c>
      <c r="F7" s="29">
        <f>D7/100*E7*100</f>
        <v>13.7977884</v>
      </c>
      <c r="G7" s="30" t="s">
        <v>19</v>
      </c>
      <c r="H7" s="31" t="s">
        <v>19</v>
      </c>
      <c r="I7" s="32">
        <v>3.87</v>
      </c>
    </row>
    <row r="8" spans="2:10" ht="15.75" thickBot="1" x14ac:dyDescent="0.3">
      <c r="B8" s="33" t="s">
        <v>20</v>
      </c>
      <c r="C8" s="34">
        <v>8.57</v>
      </c>
      <c r="D8" s="35">
        <f>8570000000*8760/1000000000000</f>
        <v>75.0732</v>
      </c>
      <c r="E8" s="36">
        <v>0.69</v>
      </c>
      <c r="F8" s="37">
        <f t="shared" ref="F8" si="0">D8/100*E8*100</f>
        <v>51.800507999999986</v>
      </c>
      <c r="G8" s="38" t="s">
        <v>19</v>
      </c>
      <c r="H8" s="39" t="s">
        <v>19</v>
      </c>
      <c r="I8" s="40">
        <v>8.57</v>
      </c>
      <c r="J8" s="14"/>
    </row>
    <row r="9" spans="2:10" ht="15.75" thickBot="1" x14ac:dyDescent="0.3">
      <c r="B9" s="9"/>
      <c r="C9" s="41"/>
      <c r="D9" s="42" t="s">
        <v>3</v>
      </c>
      <c r="E9" s="43"/>
      <c r="F9" s="44">
        <f>SUM(F7:F8)</f>
        <v>65.598296399999981</v>
      </c>
      <c r="G9" s="45"/>
      <c r="H9" s="12"/>
      <c r="I9" s="46">
        <f>I8+I7</f>
        <v>12.440000000000001</v>
      </c>
      <c r="J9" s="14"/>
    </row>
    <row r="10" spans="2:10" ht="15.75" thickBot="1" x14ac:dyDescent="0.3">
      <c r="B10" s="9"/>
      <c r="C10" s="41"/>
      <c r="D10" s="47"/>
      <c r="E10" s="48"/>
      <c r="F10" s="10"/>
      <c r="G10" s="49"/>
      <c r="H10" s="10"/>
      <c r="I10" s="50"/>
      <c r="J10" s="14"/>
    </row>
    <row r="11" spans="2:10" x14ac:dyDescent="0.25">
      <c r="B11" s="15" t="s">
        <v>21</v>
      </c>
      <c r="C11" s="26">
        <v>56.08</v>
      </c>
      <c r="D11" s="27">
        <f>56080000000*8760/1000000000000</f>
        <v>491.26080000000002</v>
      </c>
      <c r="E11" s="28">
        <v>0.20599999999999999</v>
      </c>
      <c r="F11" s="51">
        <f>D11/100*E11*100</f>
        <v>101.19972480000001</v>
      </c>
      <c r="G11" s="52" t="s">
        <v>22</v>
      </c>
      <c r="H11" s="51">
        <v>78</v>
      </c>
      <c r="I11" s="53">
        <f>C11+H11</f>
        <v>134.07999999999998</v>
      </c>
    </row>
    <row r="12" spans="2:10" ht="15.75" thickBot="1" x14ac:dyDescent="0.3">
      <c r="B12" s="33" t="s">
        <v>23</v>
      </c>
      <c r="C12" s="34">
        <v>7.77</v>
      </c>
      <c r="D12" s="35">
        <f>7770000000*8760/1000000000000</f>
        <v>68.065200000000004</v>
      </c>
      <c r="E12" s="36">
        <v>0.42899999999999999</v>
      </c>
      <c r="F12" s="54">
        <f>D12/100*E12*100</f>
        <v>29.199970800000003</v>
      </c>
      <c r="G12" s="55" t="s">
        <v>24</v>
      </c>
      <c r="H12" s="54">
        <v>6</v>
      </c>
      <c r="I12" s="56">
        <f>C12+H12</f>
        <v>13.77</v>
      </c>
      <c r="J12" s="14"/>
    </row>
    <row r="13" spans="2:10" ht="15.75" thickBot="1" x14ac:dyDescent="0.3">
      <c r="B13" s="9"/>
      <c r="C13" s="57">
        <f>SUM(C11:C12)</f>
        <v>63.849999999999994</v>
      </c>
      <c r="D13" s="47"/>
      <c r="E13" s="58"/>
      <c r="F13" s="44">
        <f>SUM(F11:F12)</f>
        <v>130.39969560000003</v>
      </c>
      <c r="G13" s="59">
        <v>169</v>
      </c>
      <c r="H13" s="60">
        <f>H11+H12</f>
        <v>84</v>
      </c>
      <c r="I13" s="61">
        <f>C13+H13</f>
        <v>147.85</v>
      </c>
      <c r="J13" s="62"/>
    </row>
    <row r="14" spans="2:10" ht="15.75" thickBot="1" x14ac:dyDescent="0.3">
      <c r="B14" s="9"/>
      <c r="C14" s="41"/>
      <c r="D14" s="47"/>
      <c r="E14" s="48"/>
      <c r="F14" s="10"/>
      <c r="G14" s="48"/>
      <c r="H14" s="10"/>
      <c r="I14" s="63" t="s">
        <v>3</v>
      </c>
    </row>
    <row r="15" spans="2:10" ht="15.75" thickBot="1" x14ac:dyDescent="0.3">
      <c r="B15" s="64" t="s">
        <v>25</v>
      </c>
      <c r="C15" s="65">
        <v>58</v>
      </c>
      <c r="D15" s="66">
        <f>58000000000*8760/1000000000000</f>
        <v>508.08</v>
      </c>
      <c r="E15" s="67">
        <v>0.11799999999999999</v>
      </c>
      <c r="F15" s="60">
        <f>D15/100*E15*100</f>
        <v>59.953439999999993</v>
      </c>
      <c r="G15" s="68">
        <v>147</v>
      </c>
      <c r="H15" s="69">
        <v>142</v>
      </c>
      <c r="I15" s="61">
        <v>200</v>
      </c>
    </row>
    <row r="16" spans="2:10" x14ac:dyDescent="0.25">
      <c r="B16" s="9"/>
      <c r="C16" s="70" t="s">
        <v>26</v>
      </c>
      <c r="D16" s="71" t="s">
        <v>27</v>
      </c>
      <c r="E16" s="71"/>
      <c r="F16" s="71" t="s">
        <v>27</v>
      </c>
      <c r="G16" s="71" t="s">
        <v>27</v>
      </c>
      <c r="H16" s="71" t="s">
        <v>26</v>
      </c>
      <c r="I16" s="72" t="s">
        <v>26</v>
      </c>
    </row>
    <row r="17" spans="2:10" ht="16.5" thickBot="1" x14ac:dyDescent="0.3">
      <c r="B17" s="33" t="s">
        <v>28</v>
      </c>
      <c r="C17" s="73">
        <f>C15+C13+C8+C7</f>
        <v>134.29</v>
      </c>
      <c r="D17" s="74">
        <f>SUM(D7:D15)</f>
        <v>1176.3804</v>
      </c>
      <c r="E17" s="75" t="s">
        <v>3</v>
      </c>
      <c r="F17" s="74">
        <f>F13+F15+F9</f>
        <v>255.95143200000001</v>
      </c>
      <c r="G17" s="76">
        <f>SUM(G13:G15)</f>
        <v>316</v>
      </c>
      <c r="H17" s="76">
        <f>SUM(H13:H15)</f>
        <v>226</v>
      </c>
      <c r="I17" s="77">
        <f>I15+I13+I8+I7</f>
        <v>360.29</v>
      </c>
    </row>
    <row r="18" spans="2:10" x14ac:dyDescent="0.25">
      <c r="B18" s="10"/>
      <c r="C18" s="10"/>
      <c r="D18" s="10"/>
      <c r="E18" s="10"/>
      <c r="F18" s="10"/>
      <c r="G18" s="10"/>
      <c r="H18" s="10"/>
      <c r="I18" s="10"/>
    </row>
    <row r="19" spans="2:10" x14ac:dyDescent="0.25">
      <c r="B19" s="78" t="s">
        <v>29</v>
      </c>
    </row>
    <row r="20" spans="2:10" ht="14.25" customHeight="1" x14ac:dyDescent="0.25">
      <c r="B20" s="78" t="s">
        <v>30</v>
      </c>
      <c r="I20" s="79" t="s">
        <v>3</v>
      </c>
      <c r="J20" s="78" t="s">
        <v>34</v>
      </c>
    </row>
    <row r="21" spans="2:10" x14ac:dyDescent="0.25">
      <c r="H21" s="1"/>
      <c r="J21" s="78" t="s">
        <v>35</v>
      </c>
    </row>
    <row r="23" spans="2:10" x14ac:dyDescent="0.25">
      <c r="D23" t="s">
        <v>3</v>
      </c>
    </row>
    <row r="24" spans="2:10" x14ac:dyDescent="0.25">
      <c r="D24" t="s">
        <v>3</v>
      </c>
    </row>
    <row r="33" spans="2:2" x14ac:dyDescent="0.25">
      <c r="B33" s="78" t="s">
        <v>31</v>
      </c>
    </row>
    <row r="47" spans="2:2" x14ac:dyDescent="0.25">
      <c r="B47" s="78" t="s">
        <v>32</v>
      </c>
    </row>
    <row r="48" spans="2:2" x14ac:dyDescent="0.25">
      <c r="B48" s="78" t="s">
        <v>33</v>
      </c>
    </row>
    <row r="51" spans="3:7" x14ac:dyDescent="0.25">
      <c r="C51" s="78"/>
      <c r="D51" s="78"/>
      <c r="E51" s="78"/>
      <c r="F51" s="78"/>
      <c r="G51" s="7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2021-12-17T10:31:29Z</dcterms:created>
  <dcterms:modified xsi:type="dcterms:W3CDTF">2021-12-17T10:43:37Z</dcterms:modified>
</cp:coreProperties>
</file>